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30" windowHeight="11550" tabRatio="602" activeTab="0"/>
  </bookViews>
  <sheets>
    <sheet name="Modulo offerta economica" sheetId="1" r:id="rId1"/>
  </sheets>
  <definedNames>
    <definedName name="_xlnm.Print_Area" localSheetId="0">'Modulo offerta economica'!$A$1:$L$32</definedName>
  </definedNames>
  <calcPr fullCalcOnLoad="1"/>
</workbook>
</file>

<file path=xl/sharedStrings.xml><?xml version="1.0" encoding="utf-8"?>
<sst xmlns="http://schemas.openxmlformats.org/spreadsheetml/2006/main" count="24" uniqueCount="21">
  <si>
    <t>* Compilare i campi evidenziati in celeste</t>
  </si>
  <si>
    <t>Valore da ribadire a video</t>
  </si>
  <si>
    <t>↑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</si>
  <si>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</si>
  <si>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 xml:space="preserve"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decimale), </t>
  </si>
  <si>
    <t>In caso di concorrenti associati</t>
  </si>
  <si>
    <t>VOCI DI OFFERTA</t>
  </si>
  <si>
    <t>Prezzo unitario, ad evento, fino alla seconda cifra decimale, per la contabilizzazione del servizio di conduzione e presidio del sistema di controllo accessi (a seguito dell’inserimento del prezzo unitario verrà calcolato automaticamente il prezzo totale triennale)</t>
  </si>
  <si>
    <t>↓</t>
  </si>
  <si>
    <t>Canone mensile base di gara</t>
  </si>
  <si>
    <t>Prezzo ad evento posto a base di gara</t>
  </si>
  <si>
    <t>Canone mensile offerto
(A)</t>
  </si>
  <si>
    <t>Prezzo ad evento offerto
(A)</t>
  </si>
  <si>
    <t>Allegato E - MODULO OFFERTA ECONOMICA</t>
  </si>
  <si>
    <t>Procedura aperta, in modalità telematica, per l’affidamento del servizio di manutenzione dei sistemi di controllo accessi in dotazione allo Stadio Olimpico e Parco del Foro Italico di Roma nonché del servizio di conduzione e presidio in occasione degli eventi.
CIG 9295353FF1
R.A. 069_22_PA</t>
  </si>
  <si>
    <t>Importo totale soggetto a ribasso</t>
  </si>
  <si>
    <t>Canone mensile offerto, fino alla seconda cifra decimale, per servizio di manutenzione come indicato all’art. 3 del Capitolato tecnico  (a seguito dell’inserimento del canone mensile verrà calcolato automaticamente il canone triennale offerto)</t>
  </si>
  <si>
    <t>Prezzo totale offerto Voce 1
(A X 36)</t>
  </si>
  <si>
    <t>Prezzo totale offerto Voce 2
(A X 75 X 36)</t>
  </si>
  <si>
    <t>PREZZO TOTALE OFFERTO</t>
  </si>
  <si>
    <t>RIBASSO % OFFERTO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</si>
</sst>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[$€-2]\ #,##0.00;[Red]\-[$€-2]\ #,##0.00"/>
    <numFmt numFmtId="186" formatCode="0.0000%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1">
      <alignment vertical="top" wrapText="1"/>
      <protection/>
    </xf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2" fillId="20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2" fillId="33" borderId="0" xfId="0" applyNumberFormat="1" applyFont="1" applyFill="1" applyAlignment="1" applyProtection="1">
      <alignment vertical="center" wrapText="1"/>
      <protection/>
    </xf>
    <xf numFmtId="173" fontId="52" fillId="33" borderId="0" xfId="0" applyNumberFormat="1" applyFont="1" applyFill="1" applyAlignment="1" applyProtection="1">
      <alignment horizontal="left" vertical="center" wrapText="1"/>
      <protection/>
    </xf>
    <xf numFmtId="173" fontId="11" fillId="35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Alignment="1" applyProtection="1">
      <alignment horizontal="left" vertical="center" wrapText="1"/>
      <protection/>
    </xf>
    <xf numFmtId="173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52" applyFont="1" applyFill="1" applyAlignment="1" applyProtection="1">
      <alignment horizontal="center" vertical="center" wrapText="1"/>
      <protection/>
    </xf>
    <xf numFmtId="0" fontId="13" fillId="33" borderId="0" xfId="52" applyFont="1" applyFill="1" applyAlignment="1" applyProtection="1">
      <alignment horizontal="center" vertical="center" wrapText="1"/>
      <protection/>
    </xf>
    <xf numFmtId="184" fontId="11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84" fontId="8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 hidden="1"/>
    </xf>
    <xf numFmtId="7" fontId="0" fillId="34" borderId="11" xfId="66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173" fontId="11" fillId="35" borderId="12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3" fillId="33" borderId="15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8" fillId="37" borderId="16" xfId="0" applyFont="1" applyFill="1" applyBorder="1" applyAlignment="1" applyProtection="1">
      <alignment horizontal="left" vertical="center" wrapText="1"/>
      <protection/>
    </xf>
    <xf numFmtId="0" fontId="8" fillId="37" borderId="13" xfId="0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10" fillId="36" borderId="16" xfId="0" applyFont="1" applyFill="1" applyBorder="1" applyAlignment="1" applyProtection="1">
      <alignment horizontal="left" vertical="center" wrapText="1"/>
      <protection locked="0"/>
    </xf>
    <xf numFmtId="0" fontId="10" fillId="36" borderId="13" xfId="0" applyFont="1" applyFill="1" applyBorder="1" applyAlignment="1" applyProtection="1">
      <alignment horizontal="left" vertical="center" wrapText="1"/>
      <protection locked="0"/>
    </xf>
    <xf numFmtId="0" fontId="10" fillId="36" borderId="12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53" fillId="34" borderId="15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173" fontId="8" fillId="38" borderId="16" xfId="0" applyNumberFormat="1" applyFont="1" applyFill="1" applyBorder="1" applyAlignment="1" applyProtection="1">
      <alignment horizontal="center" vertical="center" wrapText="1"/>
      <protection/>
    </xf>
    <xf numFmtId="173" fontId="8" fillId="38" borderId="13" xfId="0" applyNumberFormat="1" applyFont="1" applyFill="1" applyBorder="1" applyAlignment="1" applyProtection="1">
      <alignment horizontal="center" vertical="center" wrapText="1"/>
      <protection/>
    </xf>
    <xf numFmtId="173" fontId="8" fillId="38" borderId="12" xfId="0" applyNumberFormat="1" applyFont="1" applyFill="1" applyBorder="1" applyAlignment="1" applyProtection="1">
      <alignment horizontal="center" vertical="center" wrapText="1"/>
      <protection/>
    </xf>
    <xf numFmtId="173" fontId="8" fillId="39" borderId="17" xfId="52" applyNumberFormat="1" applyFont="1" applyFill="1" applyBorder="1" applyAlignment="1" applyProtection="1">
      <alignment horizontal="center" vertical="center" wrapText="1"/>
      <protection/>
    </xf>
    <xf numFmtId="173" fontId="8" fillId="39" borderId="18" xfId="52" applyNumberFormat="1" applyFont="1" applyFill="1" applyBorder="1" applyAlignment="1" applyProtection="1">
      <alignment horizontal="center" vertical="center" wrapText="1"/>
      <protection/>
    </xf>
    <xf numFmtId="173" fontId="11" fillId="34" borderId="19" xfId="52" applyNumberFormat="1" applyFont="1" applyFill="1" applyBorder="1" applyAlignment="1" applyProtection="1">
      <alignment horizontal="center" vertical="center" wrapText="1"/>
      <protection/>
    </xf>
    <xf numFmtId="173" fontId="11" fillId="34" borderId="20" xfId="52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7" fontId="0" fillId="34" borderId="0" xfId="66" applyNumberFormat="1" applyFont="1" applyFill="1" applyBorder="1" applyAlignment="1">
      <alignment horizontal="center" vertical="center" wrapText="1"/>
    </xf>
    <xf numFmtId="173" fontId="0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>
      <alignment horizontal="left" vertical="center" wrapText="1"/>
    </xf>
    <xf numFmtId="173" fontId="0" fillId="34" borderId="11" xfId="0" applyNumberFormat="1" applyFont="1" applyFill="1" applyBorder="1" applyAlignment="1" applyProtection="1">
      <alignment horizontal="center" vertical="center" wrapText="1"/>
      <protection/>
    </xf>
    <xf numFmtId="173" fontId="11" fillId="34" borderId="11" xfId="52" applyNumberFormat="1" applyFont="1" applyFill="1" applyBorder="1" applyAlignment="1" applyProtection="1">
      <alignment horizontal="center" vertical="center" wrapText="1"/>
      <protection/>
    </xf>
    <xf numFmtId="10" fontId="0" fillId="33" borderId="17" xfId="55" applyNumberFormat="1" applyFont="1" applyFill="1" applyBorder="1" applyAlignment="1" applyProtection="1">
      <alignment horizontal="center" vertical="center" wrapText="1"/>
      <protection/>
    </xf>
    <xf numFmtId="10" fontId="0" fillId="33" borderId="18" xfId="5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2</xdr:col>
      <xdr:colOff>533400</xdr:colOff>
      <xdr:row>1</xdr:row>
      <xdr:rowOff>285750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952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31"/>
  <sheetViews>
    <sheetView tabSelected="1" zoomScale="85" zoomScaleNormal="85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6.57421875" style="3" customWidth="1"/>
    <col min="4" max="4" width="4.28125" style="3" customWidth="1"/>
    <col min="5" max="5" width="9.140625" style="3" customWidth="1"/>
    <col min="6" max="6" width="32.7109375" style="3" customWidth="1"/>
    <col min="7" max="7" width="7.8515625" style="4" customWidth="1"/>
    <col min="8" max="8" width="14.140625" style="4" customWidth="1"/>
    <col min="9" max="10" width="21.8515625" style="3" customWidth="1"/>
    <col min="11" max="11" width="20.00390625" style="15" customWidth="1"/>
    <col min="12" max="12" width="34.421875" style="3" customWidth="1"/>
    <col min="13" max="13" width="10.57421875" style="3" bestFit="1" customWidth="1"/>
    <col min="14" max="16384" width="9.140625" style="3" customWidth="1"/>
  </cols>
  <sheetData>
    <row r="1" ht="12.75"/>
    <row r="2" spans="1:11" s="2" customFormat="1" ht="23.25" customHeight="1" thickBot="1">
      <c r="A2" s="1"/>
      <c r="D2" s="31" t="s">
        <v>13</v>
      </c>
      <c r="E2" s="31"/>
      <c r="F2" s="31"/>
      <c r="G2" s="31"/>
      <c r="H2" s="31"/>
      <c r="I2" s="31"/>
      <c r="J2" s="27"/>
      <c r="K2" s="14"/>
    </row>
    <row r="3" ht="33.75" customHeight="1" thickTop="1"/>
    <row r="4" spans="2:11" ht="91.5" customHeight="1">
      <c r="B4" s="34" t="s">
        <v>14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s="5" customFormat="1" ht="28.5" customHeight="1">
      <c r="B5" s="40" t="s">
        <v>0</v>
      </c>
      <c r="C5" s="40"/>
      <c r="D5" s="40"/>
      <c r="E5" s="40"/>
      <c r="F5" s="40"/>
      <c r="G5" s="6"/>
      <c r="H5" s="6"/>
      <c r="I5" s="7"/>
      <c r="J5" s="7"/>
      <c r="K5" s="16"/>
    </row>
    <row r="6" spans="2:11" s="8" customFormat="1" ht="27" customHeight="1">
      <c r="B6" s="37"/>
      <c r="C6" s="38"/>
      <c r="D6" s="38"/>
      <c r="E6" s="38"/>
      <c r="F6" s="38"/>
      <c r="G6" s="38"/>
      <c r="H6" s="39"/>
      <c r="I6" s="32" t="str">
        <f>+IF(B6="","Indicare la 'Ragione sociale per esteso'",IF(B6="Ragione sociale Impresa/RTI/Consorzio","Indicare la 'Ragione sociale per esteso'",""))</f>
        <v>Indicare la 'Ragione sociale per esteso'</v>
      </c>
      <c r="J6" s="33"/>
      <c r="K6" s="33"/>
    </row>
    <row r="7" spans="1:11" s="8" customFormat="1" ht="27" customHeight="1">
      <c r="A7" s="42" t="s">
        <v>5</v>
      </c>
      <c r="B7" s="42"/>
      <c r="C7" s="42"/>
      <c r="D7" s="42"/>
      <c r="E7" s="42"/>
      <c r="F7" s="42"/>
      <c r="H7" s="26"/>
      <c r="I7" s="26"/>
      <c r="J7" s="26"/>
      <c r="K7" s="26"/>
    </row>
    <row r="8" spans="2:11" s="8" customFormat="1" ht="27" customHeight="1">
      <c r="B8" s="37"/>
      <c r="C8" s="38"/>
      <c r="D8" s="38"/>
      <c r="E8" s="38"/>
      <c r="F8" s="38"/>
      <c r="G8" s="38"/>
      <c r="H8" s="39"/>
      <c r="I8" s="32" t="str">
        <f>+IF(B8="","Indicare la 'Ragione sociale per esteso'",IF(B8="Ragione sociale Impresa/RTI/Consorzio","Indicare la 'Ragione sociale per esteso'",""))</f>
        <v>Indicare la 'Ragione sociale per esteso'</v>
      </c>
      <c r="J8" s="33"/>
      <c r="K8" s="33"/>
    </row>
    <row r="9" spans="2:11" s="8" customFormat="1" ht="27" customHeight="1">
      <c r="B9" s="37"/>
      <c r="C9" s="38"/>
      <c r="D9" s="38"/>
      <c r="E9" s="38"/>
      <c r="F9" s="38"/>
      <c r="G9" s="38"/>
      <c r="H9" s="39"/>
      <c r="I9" s="32" t="str">
        <f>+IF(B9="","Indicare la 'Ragione sociale per esteso'",IF(B9="Ragione sociale Impresa/RTI/Consorzio","Indicare la 'Ragione sociale per esteso'",""))</f>
        <v>Indicare la 'Ragione sociale per esteso'</v>
      </c>
      <c r="J9" s="33"/>
      <c r="K9" s="33"/>
    </row>
    <row r="10" spans="2:11" s="8" customFormat="1" ht="27" customHeight="1">
      <c r="B10" s="37"/>
      <c r="C10" s="38"/>
      <c r="D10" s="38"/>
      <c r="E10" s="38"/>
      <c r="F10" s="38"/>
      <c r="G10" s="38"/>
      <c r="H10" s="39"/>
      <c r="I10" s="32" t="str">
        <f>+IF(B10="","Indicare la 'Ragione sociale per esteso'",IF(B10="Ragione sociale Impresa/RTI/Consorzio","Indicare la 'Ragione sociale per esteso'",""))</f>
        <v>Indicare la 'Ragione sociale per esteso'</v>
      </c>
      <c r="J10" s="33"/>
      <c r="K10" s="33"/>
    </row>
    <row r="11" spans="2:11" s="8" customFormat="1" ht="14.25" customHeight="1">
      <c r="B11" s="10"/>
      <c r="C11" s="10"/>
      <c r="D11" s="10"/>
      <c r="E11" s="10"/>
      <c r="F11" s="10"/>
      <c r="G11" s="9"/>
      <c r="H11" s="9"/>
      <c r="I11" s="9"/>
      <c r="J11" s="9"/>
      <c r="K11" s="17"/>
    </row>
    <row r="12" spans="2:11" s="8" customFormat="1" ht="30.75" customHeight="1">
      <c r="B12" s="45" t="s">
        <v>15</v>
      </c>
      <c r="C12" s="46"/>
      <c r="D12" s="47">
        <v>200250</v>
      </c>
      <c r="E12" s="48"/>
      <c r="F12" s="48"/>
      <c r="G12" s="49"/>
      <c r="H12" s="9"/>
      <c r="I12" s="9"/>
      <c r="J12" s="9"/>
      <c r="K12" s="17"/>
    </row>
    <row r="13" spans="2:11" s="8" customFormat="1" ht="30.75" customHeight="1">
      <c r="B13" s="19"/>
      <c r="C13" s="19"/>
      <c r="D13" s="19"/>
      <c r="E13" s="13"/>
      <c r="F13" s="13"/>
      <c r="G13" s="13"/>
      <c r="H13" s="13"/>
      <c r="I13" s="9"/>
      <c r="J13" s="9"/>
      <c r="K13" s="17"/>
    </row>
    <row r="14" spans="2:11" s="8" customFormat="1" ht="70.5" customHeight="1">
      <c r="B14" s="41" t="s">
        <v>3</v>
      </c>
      <c r="C14" s="41"/>
      <c r="D14" s="41"/>
      <c r="E14" s="41"/>
      <c r="F14" s="25"/>
      <c r="G14" s="32" t="str">
        <f>+IF(F14="","Indicare i 'Costi relativi alla manodopera'","")</f>
        <v>Indicare i 'Costi relativi alla manodopera'</v>
      </c>
      <c r="H14" s="33"/>
      <c r="I14" s="33"/>
      <c r="J14" s="26"/>
      <c r="K14" s="17"/>
    </row>
    <row r="15" spans="2:11" s="8" customFormat="1" ht="16.5" customHeight="1">
      <c r="B15" s="10"/>
      <c r="C15" s="10"/>
      <c r="D15" s="10"/>
      <c r="E15" s="10"/>
      <c r="F15" s="10"/>
      <c r="G15" s="9"/>
      <c r="H15" s="9"/>
      <c r="I15" s="9"/>
      <c r="J15" s="9"/>
      <c r="K15" s="17"/>
    </row>
    <row r="16" spans="2:11" s="8" customFormat="1" ht="90" customHeight="1">
      <c r="B16" s="41" t="s">
        <v>4</v>
      </c>
      <c r="C16" s="41"/>
      <c r="D16" s="41"/>
      <c r="E16" s="41"/>
      <c r="F16" s="25"/>
      <c r="G16" s="32" t="str">
        <f>+IF(F16="","Indicare i 'Costi relativi alla sicurezza'","")</f>
        <v>Indicare i 'Costi relativi alla sicurezza'</v>
      </c>
      <c r="H16" s="33"/>
      <c r="I16" s="33"/>
      <c r="J16" s="26"/>
      <c r="K16" s="17"/>
    </row>
    <row r="17" spans="2:11" s="8" customFormat="1" ht="16.5" customHeight="1">
      <c r="B17" s="10"/>
      <c r="C17" s="10"/>
      <c r="D17" s="10"/>
      <c r="E17" s="10"/>
      <c r="F17" s="10"/>
      <c r="G17" s="9"/>
      <c r="H17" s="9"/>
      <c r="I17" s="9"/>
      <c r="J17" s="9"/>
      <c r="K17" s="17"/>
    </row>
    <row r="18" spans="2:12" s="11" customFormat="1" ht="71.25" customHeight="1">
      <c r="B18" s="54" t="s">
        <v>6</v>
      </c>
      <c r="C18" s="54"/>
      <c r="D18" s="54"/>
      <c r="E18" s="54"/>
      <c r="F18" s="54"/>
      <c r="G18" s="54"/>
      <c r="H18" s="54"/>
      <c r="I18" s="18" t="s">
        <v>9</v>
      </c>
      <c r="J18" s="30" t="s">
        <v>11</v>
      </c>
      <c r="K18" s="18" t="s">
        <v>17</v>
      </c>
      <c r="L18" s="20"/>
    </row>
    <row r="19" spans="2:12" s="11" customFormat="1" ht="25.5" customHeight="1">
      <c r="B19" s="3"/>
      <c r="C19" s="3"/>
      <c r="D19" s="3"/>
      <c r="E19" s="3"/>
      <c r="F19" s="3"/>
      <c r="G19" s="3"/>
      <c r="H19" s="3"/>
      <c r="I19" s="29" t="s">
        <v>8</v>
      </c>
      <c r="J19" s="29" t="s">
        <v>8</v>
      </c>
      <c r="L19" s="20"/>
    </row>
    <row r="20" spans="2:12" s="11" customFormat="1" ht="60.75" customHeight="1">
      <c r="B20" s="12">
        <v>1</v>
      </c>
      <c r="C20" s="44" t="s">
        <v>16</v>
      </c>
      <c r="D20" s="44"/>
      <c r="E20" s="44"/>
      <c r="F20" s="44"/>
      <c r="G20" s="44"/>
      <c r="H20" s="44"/>
      <c r="I20" s="28">
        <v>2500</v>
      </c>
      <c r="J20" s="24"/>
      <c r="K20" s="59">
        <f>+ROUND(J20*36,2)</f>
        <v>0</v>
      </c>
      <c r="L20" s="20" t="str">
        <f>+IF(J20="","Indicare il canone mensile offerto","")</f>
        <v>Indicare il canone mensile offerto</v>
      </c>
    </row>
    <row r="21" spans="2:12" s="11" customFormat="1" ht="7.5" customHeight="1">
      <c r="B21" s="55"/>
      <c r="C21" s="58"/>
      <c r="D21" s="58"/>
      <c r="E21" s="58"/>
      <c r="F21" s="58"/>
      <c r="G21" s="58"/>
      <c r="H21" s="58"/>
      <c r="I21" s="56"/>
      <c r="J21" s="57"/>
      <c r="K21" s="57"/>
      <c r="L21" s="20"/>
    </row>
    <row r="22" spans="2:12" s="11" customFormat="1" ht="62.25" customHeight="1">
      <c r="B22" s="3"/>
      <c r="C22" s="3"/>
      <c r="D22" s="3"/>
      <c r="E22" s="3"/>
      <c r="F22" s="3"/>
      <c r="G22" s="3"/>
      <c r="H22" s="3"/>
      <c r="I22" s="18" t="s">
        <v>10</v>
      </c>
      <c r="J22" s="18" t="s">
        <v>12</v>
      </c>
      <c r="K22" s="18" t="s">
        <v>18</v>
      </c>
      <c r="L22" s="20"/>
    </row>
    <row r="23" spans="2:12" s="11" customFormat="1" ht="25.5" customHeight="1">
      <c r="B23" s="3"/>
      <c r="C23" s="3"/>
      <c r="D23" s="3"/>
      <c r="E23" s="3"/>
      <c r="F23" s="3"/>
      <c r="G23" s="3"/>
      <c r="H23" s="3"/>
      <c r="I23" s="29" t="s">
        <v>8</v>
      </c>
      <c r="J23" s="29" t="s">
        <v>8</v>
      </c>
      <c r="L23" s="20"/>
    </row>
    <row r="24" spans="2:12" s="11" customFormat="1" ht="49.5" customHeight="1">
      <c r="B24" s="12">
        <v>4</v>
      </c>
      <c r="C24" s="44" t="s">
        <v>7</v>
      </c>
      <c r="D24" s="44"/>
      <c r="E24" s="44"/>
      <c r="F24" s="44"/>
      <c r="G24" s="44"/>
      <c r="H24" s="44"/>
      <c r="I24" s="28">
        <v>490</v>
      </c>
      <c r="J24" s="24"/>
      <c r="K24" s="21">
        <f>+ROUND(J24*75*3,2)</f>
        <v>0</v>
      </c>
      <c r="L24" s="20" t="str">
        <f>+IF(J24="","Indicare il prezzo ad evento","")</f>
        <v>Indicare il prezzo ad evento</v>
      </c>
    </row>
    <row r="25" spans="10:12" ht="25.5" customHeight="1">
      <c r="J25" s="52" t="s">
        <v>19</v>
      </c>
      <c r="K25" s="50">
        <f>+(ROUND(K20+K24,2))</f>
        <v>0</v>
      </c>
      <c r="L25" s="43">
        <f>+IF(K25&gt;515250,"Prezzo globale offerto superiore alla base di gara","")</f>
      </c>
    </row>
    <row r="26" spans="10:12" ht="12.75" customHeight="1">
      <c r="J26" s="53"/>
      <c r="K26" s="51"/>
      <c r="L26" s="43"/>
    </row>
    <row r="27" spans="11:12" ht="12.75">
      <c r="K27" s="23" t="s">
        <v>2</v>
      </c>
      <c r="L27" s="20"/>
    </row>
    <row r="28" spans="11:12" ht="25.5">
      <c r="K28" s="22" t="s">
        <v>1</v>
      </c>
      <c r="L28" s="20"/>
    </row>
    <row r="30" spans="10:11" ht="12.75">
      <c r="J30" s="60" t="s">
        <v>20</v>
      </c>
      <c r="K30" s="61">
        <f>+ROUND((D12-K25)/D12,4)</f>
        <v>1</v>
      </c>
    </row>
    <row r="31" spans="10:11" ht="12.75">
      <c r="J31" s="60"/>
      <c r="K31" s="62"/>
    </row>
  </sheetData>
  <sheetProtection password="DA17" sheet="1" formatCells="0" formatColumns="0" formatRows="0" insertColumns="0" insertRows="0" insertHyperlinks="0" deleteColumns="0" deleteRows="0" sort="0" autoFilter="0" pivotTables="0"/>
  <mergeCells count="26">
    <mergeCell ref="J30:J31"/>
    <mergeCell ref="K30:K31"/>
    <mergeCell ref="B9:H9"/>
    <mergeCell ref="I9:K9"/>
    <mergeCell ref="B10:H10"/>
    <mergeCell ref="I10:K10"/>
    <mergeCell ref="B8:H8"/>
    <mergeCell ref="K25:K26"/>
    <mergeCell ref="J25:J26"/>
    <mergeCell ref="I8:K8"/>
    <mergeCell ref="L25:L26"/>
    <mergeCell ref="G14:I14"/>
    <mergeCell ref="C20:H20"/>
    <mergeCell ref="B12:C12"/>
    <mergeCell ref="C24:H24"/>
    <mergeCell ref="D12:G12"/>
    <mergeCell ref="D2:I2"/>
    <mergeCell ref="I6:K6"/>
    <mergeCell ref="B18:H18"/>
    <mergeCell ref="B4:K4"/>
    <mergeCell ref="B6:H6"/>
    <mergeCell ref="B5:F5"/>
    <mergeCell ref="B14:E14"/>
    <mergeCell ref="B16:E16"/>
    <mergeCell ref="G16:I16"/>
    <mergeCell ref="A7:F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" sqref="F16 F14">
      <formula1>AND(F16&gt;0,LEN(TEXT(F16-INT(F16),"0,00#"))&lt;5)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- superiore alla base di gara&#10;" sqref="J24 J20">
      <formula1>AND(J24&gt;0,J24&lt;=I24,LEN(TEXT(J24-INT(J24),"0,00#"))&lt;5)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17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2022-07-04T15:57:40Z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